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5525" windowHeight="7305" activeTab="0"/>
  </bookViews>
  <sheets>
    <sheet name="Form 3 - SRE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<sst xmlns="http://schemas.openxmlformats.org/spreadsheetml/2006/main" count="76" uniqueCount="76">
  <si>
    <t>STATEMENT OF RECEIPTS AND EXPENDITURES</t>
  </si>
  <si>
    <t>Particulars
(1)</t>
  </si>
  <si>
    <t>Account Code (PGCA)</t>
  </si>
  <si>
    <t>Actual Year</t>
  </si>
  <si>
    <t>Current Year</t>
  </si>
  <si>
    <t>Budget Year</t>
  </si>
  <si>
    <t>First Semester</t>
  </si>
  <si>
    <t xml:space="preserve">Second Semester </t>
  </si>
  <si>
    <t>Total</t>
  </si>
  <si>
    <t>RECEIPTS</t>
  </si>
  <si>
    <t>I.  Beginning Cash Balance</t>
  </si>
  <si>
    <t>II. Receipts</t>
  </si>
  <si>
    <t xml:space="preserve">    A. Local Sources</t>
  </si>
  <si>
    <t xml:space="preserve">          1. Tax Revenue</t>
  </si>
  <si>
    <t xml:space="preserve">                 a. Real Property Tax (RPT)</t>
  </si>
  <si>
    <t xml:space="preserve">                       i. Basic RPT</t>
  </si>
  <si>
    <t xml:space="preserve">                       ii. Special Education Fund</t>
  </si>
  <si>
    <t xml:space="preserve">                 b. Business Tax</t>
  </si>
  <si>
    <t xml:space="preserve">                 c. Other Local Taxes</t>
  </si>
  <si>
    <t xml:space="preserve">                 Total Tax Revenue</t>
  </si>
  <si>
    <t xml:space="preserve">          2. Non Tax Revenue</t>
  </si>
  <si>
    <t xml:space="preserve">                 a. Regulatory Fees</t>
  </si>
  <si>
    <t xml:space="preserve">                 b. Service/User Charges</t>
  </si>
  <si>
    <t xml:space="preserve">                 c. Receipts from Economic Enterprise</t>
  </si>
  <si>
    <t xml:space="preserve">                 d. Other Receipts</t>
  </si>
  <si>
    <t xml:space="preserve">                 Total Non Tax Revenue</t>
  </si>
  <si>
    <t xml:space="preserve">    B. External Sources</t>
  </si>
  <si>
    <t xml:space="preserve">          1. Internal Revenue Allotment</t>
  </si>
  <si>
    <t xml:space="preserve">          2. Share from GOCCs (PAGCOR and PCSO)</t>
  </si>
  <si>
    <t xml:space="preserve">          3. Other Shares from National Tax Collection</t>
  </si>
  <si>
    <t xml:space="preserve">               a. Share from Ecozone</t>
  </si>
  <si>
    <t xml:space="preserve">               b. Share from EVAT</t>
  </si>
  <si>
    <t xml:space="preserve">               c. Share from National Wealth</t>
  </si>
  <si>
    <t xml:space="preserve">               d. Share from Tobacco Excise Tax</t>
  </si>
  <si>
    <t xml:space="preserve">          4. National Government Transfer</t>
  </si>
  <si>
    <t xml:space="preserve">          5. Inter-Local Transfer</t>
  </si>
  <si>
    <t xml:space="preserve">          6. Extraordinary Receipts / Grants / Donation / Aids</t>
  </si>
  <si>
    <t xml:space="preserve">          Total External Sources</t>
  </si>
  <si>
    <t xml:space="preserve">          Total Local Sources</t>
  </si>
  <si>
    <t xml:space="preserve">     C. Non-Income Receipts</t>
  </si>
  <si>
    <t xml:space="preserve">                     Entities</t>
  </si>
  <si>
    <t xml:space="preserve">                c.  Collection of Loans Receivables</t>
  </si>
  <si>
    <t xml:space="preserve">                b.  Proceeds from Sale of Debt Securities of Other</t>
  </si>
  <si>
    <t xml:space="preserve">                a.  Proceeds from Sale of Assets</t>
  </si>
  <si>
    <t xml:space="preserve">                Total Capital Investment Receipts</t>
  </si>
  <si>
    <t xml:space="preserve">          1.  Capital Investment Receipts</t>
  </si>
  <si>
    <t xml:space="preserve">           2.  Receipts from Loans and Borrowings</t>
  </si>
  <si>
    <t xml:space="preserve">                a.  Acquisition of Loans</t>
  </si>
  <si>
    <t xml:space="preserve">                b. Issuance of Bonds</t>
  </si>
  <si>
    <t xml:space="preserve">                Total Receipts from Loans and Borrowings</t>
  </si>
  <si>
    <t xml:space="preserve">           Total Non-Income Receipts</t>
  </si>
  <si>
    <t>Total Receipts</t>
  </si>
  <si>
    <t>EXPENDITURES</t>
  </si>
  <si>
    <t>Total Expenditures</t>
  </si>
  <si>
    <t>I.       General Fund</t>
  </si>
  <si>
    <t xml:space="preserve">              a. General Services</t>
  </si>
  <si>
    <t xml:space="preserve">              b. Economic Services</t>
  </si>
  <si>
    <t xml:space="preserve">              c. Social Services</t>
  </si>
  <si>
    <t xml:space="preserve">              d. Debt Services</t>
  </si>
  <si>
    <t>II.      Special Education Fund</t>
  </si>
  <si>
    <t>III.     Trust Fund from National Government Transfers</t>
  </si>
  <si>
    <t>Ending Cash Balance</t>
  </si>
  <si>
    <t>Prepared by:</t>
  </si>
  <si>
    <t>Local Treasurer</t>
  </si>
  <si>
    <t>Local Accountant</t>
  </si>
  <si>
    <t>Local Budget Officer</t>
  </si>
  <si>
    <t>Approved by:</t>
  </si>
  <si>
    <t>Local Chief Executive</t>
  </si>
  <si>
    <t>FDP Form 3-Statement of Receipts and Expenditures</t>
  </si>
  <si>
    <t>(DBM-DOF-DILG JMC No. 2018-1 dated July 12, 2018, Annex A)</t>
  </si>
  <si>
    <r>
      <t xml:space="preserve">CY  </t>
    </r>
    <r>
      <rPr>
        <b/>
        <u val="single"/>
        <sz val="12"/>
        <color theme="1"/>
        <rFont val="Calibri"/>
        <family val="2"/>
        <scheme val="minor"/>
      </rPr>
      <t>2020</t>
    </r>
  </si>
  <si>
    <r>
      <t>Province, City or Municipality:_</t>
    </r>
    <r>
      <rPr>
        <b/>
        <u val="single"/>
        <sz val="11"/>
        <color theme="1"/>
        <rFont val="Calibri"/>
        <family val="2"/>
        <scheme val="minor"/>
      </rPr>
      <t xml:space="preserve">TRENTO </t>
    </r>
  </si>
  <si>
    <t xml:space="preserve">LUZMINDA M. LANUZA </t>
  </si>
  <si>
    <t>WILLIAM E. CALVEZ, CE</t>
  </si>
  <si>
    <t xml:space="preserve">MARIGYL B. MARTE </t>
  </si>
  <si>
    <t xml:space="preserve">BRYLLE P. DATOY, CPA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</si>
</sst>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single"/>
      <sz val="12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164" fontId="0" fillId="0" borderId="4" xfId="18" applyFont="1" applyBorder="1"/>
    <xf numFmtId="164" fontId="0" fillId="0" borderId="5" xfId="18" applyFont="1" applyBorder="1"/>
    <xf numFmtId="0" fontId="3" fillId="0" borderId="2" xfId="0" applyFont="1" applyBorder="1"/>
    <xf numFmtId="0" fontId="3" fillId="0" borderId="5" xfId="0" applyFont="1" applyBorder="1"/>
    <xf numFmtId="164" fontId="3" fillId="0" borderId="5" xfId="18" applyFont="1" applyBorder="1"/>
    <xf numFmtId="164" fontId="6" fillId="0" borderId="5" xfId="18" applyFont="1" applyBorder="1"/>
    <xf numFmtId="0" fontId="5" fillId="0" borderId="0" xfId="0" applyFont="1"/>
    <xf numFmtId="164" fontId="0" fillId="0" borderId="5" xfId="0" applyNumberFormat="1" applyBorder="1"/>
    <xf numFmtId="164" fontId="3" fillId="0" borderId="5" xfId="0" applyNumberFormat="1" applyFont="1" applyBorder="1"/>
    <xf numFmtId="0" fontId="0" fillId="0" borderId="0" xfId="0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top" wrapText="1"/>
    </xf>
    <xf numFmtId="0" fontId="0" fillId="0" borderId="7" xfId="0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tabSelected="1" view="pageBreakPreview" zoomScale="115" zoomScaleSheetLayoutView="115" workbookViewId="0" topLeftCell="A7">
      <selection activeCell="I15" sqref="I15"/>
    </sheetView>
  </sheetViews>
  <sheetFormatPr defaultColWidth="9.140625" defaultRowHeight="15"/>
  <cols>
    <col min="1" max="1" width="43.421875" style="0" customWidth="1"/>
    <col min="4" max="4" width="17.421875" style="0" customWidth="1"/>
    <col min="5" max="5" width="17.57421875" style="0" hidden="1" customWidth="1"/>
    <col min="6" max="6" width="17.28125" style="0" customWidth="1"/>
    <col min="7" max="7" width="16.28125" style="0" customWidth="1"/>
  </cols>
  <sheetData>
    <row r="1" ht="15">
      <c r="A1" t="s">
        <v>68</v>
      </c>
    </row>
    <row r="2" ht="15">
      <c r="A2" t="s">
        <v>69</v>
      </c>
    </row>
    <row r="4" spans="1:8" ht="15">
      <c r="A4" s="19" t="s">
        <v>0</v>
      </c>
      <c r="B4" s="19"/>
      <c r="C4" s="19"/>
      <c r="D4" s="19"/>
      <c r="E4" s="19"/>
      <c r="F4" s="19"/>
      <c r="G4" s="19"/>
      <c r="H4" s="19"/>
    </row>
    <row r="5" spans="1:8" ht="15.75">
      <c r="A5" s="24" t="s">
        <v>70</v>
      </c>
      <c r="B5" s="24"/>
      <c r="C5" s="24"/>
      <c r="D5" s="24"/>
      <c r="E5" s="24"/>
      <c r="F5" s="24"/>
      <c r="G5" s="24"/>
      <c r="H5" s="24"/>
    </row>
    <row r="6" spans="1:8" ht="15">
      <c r="A6" s="25" t="s">
        <v>71</v>
      </c>
      <c r="B6" s="25"/>
      <c r="C6" s="25"/>
      <c r="D6" s="25"/>
      <c r="E6" s="25"/>
      <c r="F6" s="25"/>
      <c r="G6" s="25"/>
      <c r="H6" s="25"/>
    </row>
    <row r="7" spans="1:8" ht="15">
      <c r="A7" s="7"/>
      <c r="B7" s="7"/>
      <c r="C7" s="7"/>
      <c r="D7" s="7"/>
      <c r="E7" s="9"/>
      <c r="F7" s="7"/>
      <c r="G7" s="7"/>
      <c r="H7" s="7"/>
    </row>
    <row r="9" spans="1:8" ht="29.45" customHeight="1">
      <c r="A9" s="21" t="s">
        <v>1</v>
      </c>
      <c r="B9" s="22" t="s">
        <v>2</v>
      </c>
      <c r="C9" s="21" t="s">
        <v>3</v>
      </c>
      <c r="D9" s="20" t="s">
        <v>4</v>
      </c>
      <c r="E9" s="20"/>
      <c r="F9" s="20"/>
      <c r="G9" s="20"/>
      <c r="H9" s="23" t="s">
        <v>5</v>
      </c>
    </row>
    <row r="10" spans="1:8" ht="15">
      <c r="A10" s="21"/>
      <c r="B10" s="22"/>
      <c r="C10" s="21"/>
      <c r="D10" s="8" t="s">
        <v>6</v>
      </c>
      <c r="E10" s="8"/>
      <c r="F10" s="8" t="s">
        <v>7</v>
      </c>
      <c r="G10" s="8" t="s">
        <v>8</v>
      </c>
      <c r="H10" s="23"/>
    </row>
    <row r="11" spans="1:8" ht="15">
      <c r="A11" s="1"/>
      <c r="B11" s="4"/>
      <c r="C11" s="4"/>
      <c r="D11" s="10"/>
      <c r="E11" s="10"/>
      <c r="F11" s="10"/>
      <c r="G11" s="4"/>
      <c r="H11" s="4"/>
    </row>
    <row r="12" spans="1:8" ht="15">
      <c r="A12" s="2" t="s">
        <v>9</v>
      </c>
      <c r="B12" s="5"/>
      <c r="C12" s="5"/>
      <c r="D12" s="11"/>
      <c r="E12" s="11"/>
      <c r="F12" s="11"/>
      <c r="G12" s="5"/>
      <c r="H12" s="5"/>
    </row>
    <row r="13" spans="1:8" ht="15">
      <c r="A13" s="2" t="s">
        <v>10</v>
      </c>
      <c r="B13" s="5"/>
      <c r="C13" s="5"/>
      <c r="D13" s="11">
        <v>229535165.09</v>
      </c>
      <c r="E13" s="11"/>
      <c r="F13" s="11"/>
      <c r="G13" s="5"/>
      <c r="H13" s="5"/>
    </row>
    <row r="14" spans="1:8" ht="15">
      <c r="A14" s="2" t="s">
        <v>11</v>
      </c>
      <c r="B14" s="5"/>
      <c r="C14" s="5"/>
      <c r="D14" s="11"/>
      <c r="E14" s="11"/>
      <c r="F14" s="11"/>
      <c r="G14" s="5"/>
      <c r="H14" s="5"/>
    </row>
    <row r="15" spans="1:8" ht="15">
      <c r="A15" s="2" t="s">
        <v>12</v>
      </c>
      <c r="B15" s="5"/>
      <c r="C15" s="5"/>
      <c r="D15" s="11"/>
      <c r="E15" s="11"/>
      <c r="F15" s="11"/>
      <c r="G15" s="5"/>
      <c r="H15" s="5"/>
    </row>
    <row r="16" spans="1:8" ht="15">
      <c r="A16" s="2" t="s">
        <v>13</v>
      </c>
      <c r="B16" s="5"/>
      <c r="C16" s="5"/>
      <c r="D16" s="11"/>
      <c r="E16" s="11"/>
      <c r="F16" s="11"/>
      <c r="G16" s="5"/>
      <c r="H16" s="5"/>
    </row>
    <row r="17" spans="1:8" ht="15">
      <c r="A17" s="2" t="s">
        <v>14</v>
      </c>
      <c r="B17" s="5"/>
      <c r="C17" s="5"/>
      <c r="D17" s="11"/>
      <c r="E17" s="11"/>
      <c r="F17" s="11"/>
      <c r="G17" s="5"/>
      <c r="H17" s="5"/>
    </row>
    <row r="18" spans="1:8" ht="15">
      <c r="A18" s="2" t="s">
        <v>15</v>
      </c>
      <c r="B18" s="5"/>
      <c r="C18" s="5"/>
      <c r="D18" s="11">
        <v>2669680.18</v>
      </c>
      <c r="E18" s="11">
        <v>3870757.89</v>
      </c>
      <c r="F18" s="11">
        <f>+E18-D18</f>
        <v>1201077.71</v>
      </c>
      <c r="G18" s="17">
        <f>+F18+D18</f>
        <v>3870757.89</v>
      </c>
      <c r="H18" s="5"/>
    </row>
    <row r="19" spans="1:8" ht="15">
      <c r="A19" s="2" t="s">
        <v>16</v>
      </c>
      <c r="B19" s="5"/>
      <c r="C19" s="5"/>
      <c r="D19" s="11">
        <v>3337100.23</v>
      </c>
      <c r="E19" s="11">
        <v>4844221.4</v>
      </c>
      <c r="F19" s="11">
        <f aca="true" t="shared" si="0" ref="F19:F28">+E19-D19</f>
        <v>1507121.1700000004</v>
      </c>
      <c r="G19" s="17">
        <f aca="true" t="shared" si="1" ref="G19:G54">+F19+D19</f>
        <v>4844221.4</v>
      </c>
      <c r="H19" s="5"/>
    </row>
    <row r="20" spans="1:8" ht="15">
      <c r="A20" s="2" t="s">
        <v>17</v>
      </c>
      <c r="B20" s="5"/>
      <c r="C20" s="5"/>
      <c r="D20" s="11">
        <v>10783060.78</v>
      </c>
      <c r="E20" s="11">
        <v>15284197.07</v>
      </c>
      <c r="F20" s="11">
        <f t="shared" si="0"/>
        <v>4501136.290000001</v>
      </c>
      <c r="G20" s="17">
        <f t="shared" si="1"/>
        <v>15284197.07</v>
      </c>
      <c r="H20" s="5"/>
    </row>
    <row r="21" spans="1:8" ht="15">
      <c r="A21" s="2" t="s">
        <v>18</v>
      </c>
      <c r="B21" s="5"/>
      <c r="C21" s="5"/>
      <c r="D21" s="11">
        <v>680495.23</v>
      </c>
      <c r="E21" s="11">
        <v>968320.24</v>
      </c>
      <c r="F21" s="11">
        <f t="shared" si="0"/>
        <v>287825.01</v>
      </c>
      <c r="G21" s="17">
        <f t="shared" si="1"/>
        <v>968320.24</v>
      </c>
      <c r="H21" s="5"/>
    </row>
    <row r="22" spans="1:8" ht="15">
      <c r="A22" s="12" t="s">
        <v>19</v>
      </c>
      <c r="B22" s="13"/>
      <c r="C22" s="13"/>
      <c r="D22" s="14">
        <f>SUM(D18:D21)</f>
        <v>17470336.419999998</v>
      </c>
      <c r="E22" s="14">
        <f>SUM(E18:E21)</f>
        <v>24967496.599999998</v>
      </c>
      <c r="F22" s="14">
        <f t="shared" si="0"/>
        <v>7497160.18</v>
      </c>
      <c r="G22" s="18">
        <f t="shared" si="1"/>
        <v>24967496.599999998</v>
      </c>
      <c r="H22" s="5"/>
    </row>
    <row r="23" spans="1:8" ht="15">
      <c r="A23" s="2" t="s">
        <v>20</v>
      </c>
      <c r="B23" s="5"/>
      <c r="C23" s="5"/>
      <c r="D23" s="11"/>
      <c r="E23" s="11"/>
      <c r="F23" s="11"/>
      <c r="G23" s="17">
        <f t="shared" si="1"/>
        <v>0</v>
      </c>
      <c r="H23" s="5"/>
    </row>
    <row r="24" spans="1:8" ht="15">
      <c r="A24" s="2" t="s">
        <v>21</v>
      </c>
      <c r="B24" s="5"/>
      <c r="C24" s="5"/>
      <c r="D24" s="11">
        <v>4291892.74</v>
      </c>
      <c r="E24" s="11">
        <v>5554194.45</v>
      </c>
      <c r="F24" s="11">
        <f t="shared" si="0"/>
        <v>1262301.71</v>
      </c>
      <c r="G24" s="17">
        <f t="shared" si="1"/>
        <v>5554194.45</v>
      </c>
      <c r="H24" s="5"/>
    </row>
    <row r="25" spans="1:8" ht="15">
      <c r="A25" s="2" t="s">
        <v>22</v>
      </c>
      <c r="B25" s="5"/>
      <c r="C25" s="5"/>
      <c r="D25" s="11">
        <v>3733919.31</v>
      </c>
      <c r="E25" s="11">
        <v>5717767.37</v>
      </c>
      <c r="F25" s="11">
        <f t="shared" si="0"/>
        <v>1983848.06</v>
      </c>
      <c r="G25" s="17">
        <f t="shared" si="1"/>
        <v>5717767.37</v>
      </c>
      <c r="H25" s="5"/>
    </row>
    <row r="26" spans="1:8" ht="15">
      <c r="A26" s="2" t="s">
        <v>23</v>
      </c>
      <c r="B26" s="5"/>
      <c r="C26" s="5"/>
      <c r="D26" s="11">
        <v>7854823.39</v>
      </c>
      <c r="E26" s="11">
        <v>16596916.56</v>
      </c>
      <c r="F26" s="11">
        <f t="shared" si="0"/>
        <v>8742093.170000002</v>
      </c>
      <c r="G26" s="17">
        <f t="shared" si="1"/>
        <v>16596916.560000002</v>
      </c>
      <c r="H26" s="5"/>
    </row>
    <row r="27" spans="1:8" ht="15">
      <c r="A27" s="2" t="s">
        <v>24</v>
      </c>
      <c r="B27" s="5"/>
      <c r="C27" s="5"/>
      <c r="D27" s="11"/>
      <c r="E27" s="11">
        <v>301057.92</v>
      </c>
      <c r="F27" s="11">
        <f t="shared" si="0"/>
        <v>301057.92</v>
      </c>
      <c r="G27" s="17">
        <f t="shared" si="1"/>
        <v>301057.92</v>
      </c>
      <c r="H27" s="5"/>
    </row>
    <row r="28" spans="1:8" ht="15">
      <c r="A28" s="12" t="s">
        <v>25</v>
      </c>
      <c r="B28" s="13"/>
      <c r="C28" s="13"/>
      <c r="D28" s="14">
        <f>SUM(D24:D27)</f>
        <v>15880635.440000001</v>
      </c>
      <c r="E28" s="14">
        <f>SUM(E24:E27)</f>
        <v>28169936.300000004</v>
      </c>
      <c r="F28" s="14">
        <f t="shared" si="0"/>
        <v>12289300.860000003</v>
      </c>
      <c r="G28" s="18">
        <f t="shared" si="1"/>
        <v>28169936.300000004</v>
      </c>
      <c r="H28" s="5"/>
    </row>
    <row r="29" spans="1:8" ht="15">
      <c r="A29" s="2" t="s">
        <v>38</v>
      </c>
      <c r="B29" s="5"/>
      <c r="C29" s="5"/>
      <c r="D29" s="11"/>
      <c r="E29" s="11"/>
      <c r="F29" s="11"/>
      <c r="G29" s="17">
        <f t="shared" si="1"/>
        <v>0</v>
      </c>
      <c r="H29" s="5"/>
    </row>
    <row r="30" spans="1:8" ht="15">
      <c r="A30" s="2" t="s">
        <v>26</v>
      </c>
      <c r="B30" s="5"/>
      <c r="C30" s="5"/>
      <c r="D30" s="11"/>
      <c r="E30" s="11"/>
      <c r="F30" s="11"/>
      <c r="G30" s="17">
        <f t="shared" si="1"/>
        <v>0</v>
      </c>
      <c r="H30" s="5"/>
    </row>
    <row r="31" spans="1:8" ht="15">
      <c r="A31" s="2" t="s">
        <v>27</v>
      </c>
      <c r="B31" s="5"/>
      <c r="C31" s="5"/>
      <c r="D31" s="11">
        <v>117300447</v>
      </c>
      <c r="E31" s="11">
        <v>234600894</v>
      </c>
      <c r="F31" s="11">
        <f aca="true" t="shared" si="2" ref="F31:F41">+E31-D31</f>
        <v>117300447</v>
      </c>
      <c r="G31" s="17">
        <f t="shared" si="1"/>
        <v>234600894</v>
      </c>
      <c r="H31" s="5"/>
    </row>
    <row r="32" spans="1:8" ht="15">
      <c r="A32" s="2" t="s">
        <v>28</v>
      </c>
      <c r="B32" s="5"/>
      <c r="C32" s="5"/>
      <c r="D32" s="11">
        <v>10069.32</v>
      </c>
      <c r="E32" s="11">
        <v>36554.75</v>
      </c>
      <c r="F32" s="11">
        <f t="shared" si="2"/>
        <v>26485.43</v>
      </c>
      <c r="G32" s="17">
        <f t="shared" si="1"/>
        <v>36554.75</v>
      </c>
      <c r="H32" s="5"/>
    </row>
    <row r="33" spans="1:8" ht="15">
      <c r="A33" s="2" t="s">
        <v>29</v>
      </c>
      <c r="B33" s="5"/>
      <c r="C33" s="5"/>
      <c r="D33" s="11"/>
      <c r="E33" s="11"/>
      <c r="F33" s="11">
        <f t="shared" si="2"/>
        <v>0</v>
      </c>
      <c r="G33" s="17">
        <f t="shared" si="1"/>
        <v>0</v>
      </c>
      <c r="H33" s="5"/>
    </row>
    <row r="34" spans="1:8" ht="15">
      <c r="A34" s="2" t="s">
        <v>30</v>
      </c>
      <c r="B34" s="5"/>
      <c r="C34" s="5"/>
      <c r="D34" s="11"/>
      <c r="E34" s="11"/>
      <c r="F34" s="11">
        <f t="shared" si="2"/>
        <v>0</v>
      </c>
      <c r="G34" s="17">
        <f t="shared" si="1"/>
        <v>0</v>
      </c>
      <c r="H34" s="5"/>
    </row>
    <row r="35" spans="1:8" ht="15">
      <c r="A35" s="2" t="s">
        <v>31</v>
      </c>
      <c r="B35" s="5"/>
      <c r="C35" s="5"/>
      <c r="D35" s="11"/>
      <c r="E35" s="11"/>
      <c r="F35" s="11">
        <f t="shared" si="2"/>
        <v>0</v>
      </c>
      <c r="G35" s="17">
        <f t="shared" si="1"/>
        <v>0</v>
      </c>
      <c r="H35" s="5"/>
    </row>
    <row r="36" spans="1:8" ht="15">
      <c r="A36" s="2" t="s">
        <v>32</v>
      </c>
      <c r="B36" s="5"/>
      <c r="C36" s="5"/>
      <c r="D36" s="11"/>
      <c r="E36" s="11"/>
      <c r="F36" s="11">
        <f t="shared" si="2"/>
        <v>0</v>
      </c>
      <c r="G36" s="17">
        <f t="shared" si="1"/>
        <v>0</v>
      </c>
      <c r="H36" s="5"/>
    </row>
    <row r="37" spans="1:8" ht="15">
      <c r="A37" s="2" t="s">
        <v>33</v>
      </c>
      <c r="B37" s="5"/>
      <c r="C37" s="5"/>
      <c r="D37" s="11"/>
      <c r="E37" s="11"/>
      <c r="F37" s="11">
        <f t="shared" si="2"/>
        <v>0</v>
      </c>
      <c r="G37" s="17">
        <f t="shared" si="1"/>
        <v>0</v>
      </c>
      <c r="H37" s="5"/>
    </row>
    <row r="38" spans="1:8" ht="15">
      <c r="A38" s="2" t="s">
        <v>34</v>
      </c>
      <c r="B38" s="5"/>
      <c r="C38" s="5"/>
      <c r="D38" s="11"/>
      <c r="E38" s="11"/>
      <c r="F38" s="11">
        <f t="shared" si="2"/>
        <v>0</v>
      </c>
      <c r="G38" s="17">
        <f t="shared" si="1"/>
        <v>0</v>
      </c>
      <c r="H38" s="5"/>
    </row>
    <row r="39" spans="1:8" ht="15">
      <c r="A39" s="2" t="s">
        <v>35</v>
      </c>
      <c r="B39" s="5"/>
      <c r="C39" s="5"/>
      <c r="D39" s="11"/>
      <c r="E39" s="11"/>
      <c r="F39" s="11">
        <f t="shared" si="2"/>
        <v>0</v>
      </c>
      <c r="G39" s="17">
        <f t="shared" si="1"/>
        <v>0</v>
      </c>
      <c r="H39" s="5"/>
    </row>
    <row r="40" spans="1:8" ht="15">
      <c r="A40" s="2" t="s">
        <v>36</v>
      </c>
      <c r="B40" s="5"/>
      <c r="C40" s="5"/>
      <c r="D40" s="11">
        <v>19550075</v>
      </c>
      <c r="E40" s="11">
        <v>19550075</v>
      </c>
      <c r="F40" s="11">
        <f t="shared" si="2"/>
        <v>0</v>
      </c>
      <c r="G40" s="17">
        <f t="shared" si="1"/>
        <v>19550075</v>
      </c>
      <c r="H40" s="5"/>
    </row>
    <row r="41" spans="1:8" ht="15">
      <c r="A41" s="12" t="s">
        <v>37</v>
      </c>
      <c r="B41" s="13"/>
      <c r="C41" s="13"/>
      <c r="D41" s="14">
        <f>SUM(D31:D40)</f>
        <v>136860591.32</v>
      </c>
      <c r="E41" s="14">
        <f>SUM(E31:E40)</f>
        <v>254187523.75</v>
      </c>
      <c r="F41" s="14">
        <f t="shared" si="2"/>
        <v>117326932.43</v>
      </c>
      <c r="G41" s="18">
        <f t="shared" si="1"/>
        <v>254187523.75</v>
      </c>
      <c r="H41" s="5"/>
    </row>
    <row r="42" spans="1:8" ht="15">
      <c r="A42" s="2" t="s">
        <v>39</v>
      </c>
      <c r="B42" s="5"/>
      <c r="C42" s="5"/>
      <c r="D42" s="11"/>
      <c r="E42" s="11"/>
      <c r="F42" s="11"/>
      <c r="G42" s="17">
        <f t="shared" si="1"/>
        <v>0</v>
      </c>
      <c r="H42" s="5"/>
    </row>
    <row r="43" spans="1:8" ht="15">
      <c r="A43" s="2" t="s">
        <v>45</v>
      </c>
      <c r="B43" s="5"/>
      <c r="C43" s="5"/>
      <c r="D43" s="11"/>
      <c r="E43" s="11"/>
      <c r="F43" s="11"/>
      <c r="G43" s="17">
        <f t="shared" si="1"/>
        <v>0</v>
      </c>
      <c r="H43" s="5"/>
    </row>
    <row r="44" spans="1:8" ht="15">
      <c r="A44" s="2" t="s">
        <v>43</v>
      </c>
      <c r="B44" s="5"/>
      <c r="C44" s="5"/>
      <c r="D44" s="11"/>
      <c r="E44" s="11"/>
      <c r="F44" s="11"/>
      <c r="G44" s="17">
        <f t="shared" si="1"/>
        <v>0</v>
      </c>
      <c r="H44" s="5"/>
    </row>
    <row r="45" spans="1:8" ht="15">
      <c r="A45" s="2" t="s">
        <v>42</v>
      </c>
      <c r="B45" s="5"/>
      <c r="C45" s="5"/>
      <c r="D45" s="11"/>
      <c r="E45" s="11"/>
      <c r="F45" s="11"/>
      <c r="G45" s="17">
        <f t="shared" si="1"/>
        <v>0</v>
      </c>
      <c r="H45" s="5"/>
    </row>
    <row r="46" spans="1:8" ht="15">
      <c r="A46" s="2" t="s">
        <v>40</v>
      </c>
      <c r="B46" s="5"/>
      <c r="C46" s="5"/>
      <c r="D46" s="11"/>
      <c r="E46" s="11"/>
      <c r="F46" s="11"/>
      <c r="G46" s="17">
        <f t="shared" si="1"/>
        <v>0</v>
      </c>
      <c r="H46" s="5"/>
    </row>
    <row r="47" spans="1:8" ht="15">
      <c r="A47" s="2" t="s">
        <v>41</v>
      </c>
      <c r="B47" s="5"/>
      <c r="C47" s="5"/>
      <c r="D47" s="11"/>
      <c r="E47" s="11"/>
      <c r="F47" s="11"/>
      <c r="G47" s="17">
        <f t="shared" si="1"/>
        <v>0</v>
      </c>
      <c r="H47" s="5"/>
    </row>
    <row r="48" spans="1:8" ht="15">
      <c r="A48" s="2" t="s">
        <v>44</v>
      </c>
      <c r="B48" s="5"/>
      <c r="C48" s="5"/>
      <c r="D48" s="11"/>
      <c r="E48" s="11"/>
      <c r="F48" s="11"/>
      <c r="G48" s="17">
        <f t="shared" si="1"/>
        <v>0</v>
      </c>
      <c r="H48" s="5"/>
    </row>
    <row r="49" spans="1:8" ht="15">
      <c r="A49" s="2" t="s">
        <v>46</v>
      </c>
      <c r="B49" s="5"/>
      <c r="C49" s="5"/>
      <c r="D49" s="11"/>
      <c r="E49" s="11"/>
      <c r="F49" s="11"/>
      <c r="G49" s="17">
        <f t="shared" si="1"/>
        <v>0</v>
      </c>
      <c r="H49" s="5"/>
    </row>
    <row r="50" spans="1:8" ht="15">
      <c r="A50" s="2" t="s">
        <v>47</v>
      </c>
      <c r="B50" s="5"/>
      <c r="C50" s="5"/>
      <c r="D50" s="11">
        <v>15652736</v>
      </c>
      <c r="E50" s="11">
        <v>28175736</v>
      </c>
      <c r="F50" s="11">
        <f aca="true" t="shared" si="3" ref="F50:F54">+E50-D50</f>
        <v>12523000</v>
      </c>
      <c r="G50" s="17">
        <f t="shared" si="1"/>
        <v>28175736</v>
      </c>
      <c r="H50" s="5"/>
    </row>
    <row r="51" spans="1:8" ht="15">
      <c r="A51" s="2" t="s">
        <v>48</v>
      </c>
      <c r="B51" s="5"/>
      <c r="C51" s="5"/>
      <c r="D51" s="11"/>
      <c r="E51" s="11"/>
      <c r="F51" s="11">
        <f t="shared" si="3"/>
        <v>0</v>
      </c>
      <c r="G51" s="17">
        <f t="shared" si="1"/>
        <v>0</v>
      </c>
      <c r="H51" s="5"/>
    </row>
    <row r="52" spans="1:8" ht="15">
      <c r="A52" s="2" t="s">
        <v>49</v>
      </c>
      <c r="B52" s="5"/>
      <c r="C52" s="5"/>
      <c r="D52" s="11"/>
      <c r="E52" s="11"/>
      <c r="F52" s="11">
        <f t="shared" si="3"/>
        <v>0</v>
      </c>
      <c r="G52" s="17">
        <f t="shared" si="1"/>
        <v>0</v>
      </c>
      <c r="H52" s="5"/>
    </row>
    <row r="53" spans="1:8" ht="15">
      <c r="A53" s="12" t="s">
        <v>50</v>
      </c>
      <c r="B53" s="13"/>
      <c r="C53" s="13"/>
      <c r="D53" s="14">
        <f>SUM(D42:D52)</f>
        <v>15652736</v>
      </c>
      <c r="E53" s="14">
        <f>SUM(E42:E52)</f>
        <v>28175736</v>
      </c>
      <c r="F53" s="14">
        <f t="shared" si="3"/>
        <v>12523000</v>
      </c>
      <c r="G53" s="18">
        <f t="shared" si="1"/>
        <v>28175736</v>
      </c>
      <c r="H53" s="5"/>
    </row>
    <row r="54" spans="1:8" ht="15">
      <c r="A54" s="12" t="s">
        <v>51</v>
      </c>
      <c r="B54" s="5"/>
      <c r="C54" s="5"/>
      <c r="D54" s="15">
        <f>+D53+D41+D28+D22</f>
        <v>185864299.17999998</v>
      </c>
      <c r="E54" s="15">
        <f>+E53+E41+E28+E22</f>
        <v>335500692.65000004</v>
      </c>
      <c r="F54" s="14">
        <f t="shared" si="3"/>
        <v>149636393.47000006</v>
      </c>
      <c r="G54" s="18">
        <f t="shared" si="1"/>
        <v>335500692.65000004</v>
      </c>
      <c r="H54" s="5"/>
    </row>
    <row r="55" spans="1:8" ht="15">
      <c r="A55" s="2"/>
      <c r="B55" s="5"/>
      <c r="C55" s="5"/>
      <c r="D55" s="5"/>
      <c r="E55" s="5"/>
      <c r="F55" s="5"/>
      <c r="G55" s="5"/>
      <c r="H55" s="5"/>
    </row>
    <row r="56" spans="1:8" ht="15">
      <c r="A56" s="1" t="s">
        <v>52</v>
      </c>
      <c r="B56" s="4"/>
      <c r="C56" s="4"/>
      <c r="D56" s="10"/>
      <c r="E56" s="10"/>
      <c r="F56" s="4"/>
      <c r="G56" s="4"/>
      <c r="H56" s="4"/>
    </row>
    <row r="57" spans="1:8" ht="15">
      <c r="A57" s="2" t="s">
        <v>54</v>
      </c>
      <c r="B57" s="5"/>
      <c r="C57" s="5"/>
      <c r="D57" s="11"/>
      <c r="E57" s="11"/>
      <c r="F57" s="5"/>
      <c r="G57" s="5"/>
      <c r="H57" s="5"/>
    </row>
    <row r="58" spans="1:8" ht="15">
      <c r="A58" s="2" t="s">
        <v>55</v>
      </c>
      <c r="B58" s="5"/>
      <c r="C58" s="5"/>
      <c r="D58" s="11">
        <v>49403650.65</v>
      </c>
      <c r="E58" s="11">
        <v>106748855.47</v>
      </c>
      <c r="F58" s="11">
        <f aca="true" t="shared" si="4" ref="F58:F62">+E58-D58</f>
        <v>57345204.82</v>
      </c>
      <c r="G58" s="17">
        <f aca="true" t="shared" si="5" ref="G58:G63">+F58+D58</f>
        <v>106748855.47</v>
      </c>
      <c r="H58" s="5"/>
    </row>
    <row r="59" spans="1:8" ht="15">
      <c r="A59" s="2" t="s">
        <v>56</v>
      </c>
      <c r="B59" s="5"/>
      <c r="C59" s="5"/>
      <c r="D59" s="11">
        <v>14397228.64</v>
      </c>
      <c r="E59" s="11">
        <v>32953675.08</v>
      </c>
      <c r="F59" s="11">
        <f t="shared" si="4"/>
        <v>18556446.439999998</v>
      </c>
      <c r="G59" s="17">
        <f t="shared" si="5"/>
        <v>32953675.08</v>
      </c>
      <c r="H59" s="5"/>
    </row>
    <row r="60" spans="1:8" ht="15">
      <c r="A60" s="2" t="s">
        <v>57</v>
      </c>
      <c r="B60" s="5"/>
      <c r="C60" s="5"/>
      <c r="D60" s="11">
        <f>31784005.2+135000+4195529.53+371584.45</f>
        <v>36486119.18</v>
      </c>
      <c r="E60" s="11">
        <f>979584.45+9841418.42+135000+39674196.16</f>
        <v>50630199.029999994</v>
      </c>
      <c r="F60" s="11">
        <f t="shared" si="4"/>
        <v>14144079.849999994</v>
      </c>
      <c r="G60" s="17">
        <f t="shared" si="5"/>
        <v>50630199.029999994</v>
      </c>
      <c r="H60" s="5"/>
    </row>
    <row r="61" spans="1:8" ht="15">
      <c r="A61" s="2" t="s">
        <v>58</v>
      </c>
      <c r="B61" s="5"/>
      <c r="C61" s="5"/>
      <c r="D61" s="11">
        <f>3111445.2+2666972.87</f>
        <v>5778418.07</v>
      </c>
      <c r="E61" s="11">
        <f>6397746.7+9901853.97</f>
        <v>16299600.670000002</v>
      </c>
      <c r="F61" s="11">
        <f t="shared" si="4"/>
        <v>10521182.600000001</v>
      </c>
      <c r="G61" s="17">
        <f t="shared" si="5"/>
        <v>16299600.670000002</v>
      </c>
      <c r="H61" s="5"/>
    </row>
    <row r="62" spans="1:8" ht="15">
      <c r="A62" s="2" t="s">
        <v>59</v>
      </c>
      <c r="B62" s="5"/>
      <c r="C62" s="5"/>
      <c r="D62" s="11">
        <v>961314.42</v>
      </c>
      <c r="E62" s="11">
        <v>3611027.65</v>
      </c>
      <c r="F62" s="11">
        <f t="shared" si="4"/>
        <v>2649713.23</v>
      </c>
      <c r="G62" s="17">
        <f t="shared" si="5"/>
        <v>3611027.65</v>
      </c>
      <c r="H62" s="5"/>
    </row>
    <row r="63" spans="1:8" ht="15">
      <c r="A63" s="2" t="s">
        <v>60</v>
      </c>
      <c r="B63" s="5"/>
      <c r="C63" s="5"/>
      <c r="D63" s="11"/>
      <c r="E63" s="11"/>
      <c r="F63" s="5"/>
      <c r="G63" s="17">
        <f t="shared" si="5"/>
        <v>0</v>
      </c>
      <c r="H63" s="5"/>
    </row>
    <row r="64" spans="1:8" ht="15">
      <c r="A64" s="12" t="s">
        <v>53</v>
      </c>
      <c r="B64" s="13"/>
      <c r="C64" s="13"/>
      <c r="D64" s="14">
        <f>SUM(D58:D63)</f>
        <v>107026730.96</v>
      </c>
      <c r="E64" s="14">
        <f aca="true" t="shared" si="6" ref="E64:G64">SUM(E58:E63)</f>
        <v>210243357.9</v>
      </c>
      <c r="F64" s="14">
        <f t="shared" si="6"/>
        <v>103216626.93999998</v>
      </c>
      <c r="G64" s="14">
        <f t="shared" si="6"/>
        <v>210243357.9</v>
      </c>
      <c r="H64" s="5"/>
    </row>
    <row r="65" spans="1:8" ht="15">
      <c r="A65" s="3"/>
      <c r="B65" s="6"/>
      <c r="C65" s="6"/>
      <c r="D65" s="6"/>
      <c r="E65" s="6"/>
      <c r="F65" s="6"/>
      <c r="G65" s="6"/>
      <c r="H65" s="6"/>
    </row>
    <row r="66" spans="1:8" ht="15">
      <c r="A66" s="3" t="s">
        <v>61</v>
      </c>
      <c r="B66" s="6"/>
      <c r="C66" s="6"/>
      <c r="D66" s="6"/>
      <c r="E66" s="6"/>
      <c r="F66" s="6"/>
      <c r="G66" s="6"/>
      <c r="H66" s="6"/>
    </row>
    <row r="69" spans="1:2" ht="15">
      <c r="A69" t="s">
        <v>62</v>
      </c>
      <c r="B69" t="s">
        <v>66</v>
      </c>
    </row>
    <row r="71" spans="1:2" ht="15">
      <c r="A71" s="16" t="s">
        <v>72</v>
      </c>
      <c r="B71" s="16" t="s">
        <v>73</v>
      </c>
    </row>
    <row r="72" spans="1:2" ht="15">
      <c r="A72" t="s">
        <v>63</v>
      </c>
      <c r="B72" t="s">
        <v>67</v>
      </c>
    </row>
    <row r="74" ht="15">
      <c r="A74" s="16" t="s">
        <v>75</v>
      </c>
    </row>
    <row r="75" ht="15">
      <c r="A75" t="s">
        <v>64</v>
      </c>
    </row>
    <row r="77" ht="15">
      <c r="A77" s="16" t="s">
        <v>74</v>
      </c>
    </row>
    <row r="78" ht="15">
      <c r="A78" t="s">
        <v>65</v>
      </c>
    </row>
  </sheetData>
  <mergeCells count="8">
    <mergeCell ref="A4:H4"/>
    <mergeCell ref="D9:G9"/>
    <mergeCell ref="A9:A10"/>
    <mergeCell ref="B9:B10"/>
    <mergeCell ref="C9:C10"/>
    <mergeCell ref="H9:H10"/>
    <mergeCell ref="A5:H5"/>
    <mergeCell ref="A6:H6"/>
  </mergeCells>
  <printOptions/>
  <pageMargins left="1.0236220472440944" right="0" top="0.7480314960629921" bottom="0.7480314960629921" header="0.31496062992125984" footer="0.31496062992125984"/>
  <pageSetup horizontalDpi="600" verticalDpi="600" orientation="portrait" paperSize="10000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DILG-ISTMS</dc:creator>
  <cp:keywords/>
  <dc:description/>
  <cp:lastModifiedBy>DELL</cp:lastModifiedBy>
  <cp:lastPrinted>2019-08-01T09:25:05Z</cp:lastPrinted>
  <dcterms:created xsi:type="dcterms:W3CDTF">2019-07-26T07:28:14Z</dcterms:created>
  <dcterms:modified xsi:type="dcterms:W3CDTF">2021-03-31T03:25:44Z</dcterms:modified>
  <cp:category/>
  <cp:version/>
  <cp:contentType/>
  <cp:contentStatus/>
</cp:coreProperties>
</file>